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E4CB21A5-81DC-4D9C-82AF-53323469C7E1}" xr6:coauthVersionLast="47" xr6:coauthVersionMax="47" xr10:uidLastSave="{00000000-0000-0000-0000-000000000000}"/>
  <bookViews>
    <workbookView xWindow="-120" yWindow="-120" windowWidth="20730" windowHeight="11160" xr2:uid="{DC8B8EC9-3C04-40FC-BF8B-87B73E96B77A}"/>
  </bookViews>
  <sheets>
    <sheet name="M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6" i="1" l="1"/>
  <c r="D116" i="1"/>
  <c r="D113" i="1"/>
  <c r="D112" i="1"/>
  <c r="F96" i="1"/>
  <c r="G95" i="1"/>
  <c r="G96" i="1" s="1"/>
  <c r="F95" i="1"/>
  <c r="G92" i="1"/>
  <c r="F92" i="1"/>
  <c r="G89" i="1"/>
  <c r="F89" i="1"/>
  <c r="F77" i="1"/>
  <c r="G76" i="1"/>
  <c r="G77" i="1" s="1"/>
  <c r="F76" i="1"/>
  <c r="F72" i="1"/>
  <c r="G71" i="1"/>
  <c r="G72" i="1" s="1"/>
  <c r="F71" i="1"/>
  <c r="F51" i="1"/>
  <c r="F97" i="1" s="1"/>
  <c r="G50" i="1"/>
  <c r="G51" i="1" s="1"/>
  <c r="F50" i="1"/>
  <c r="G97" i="1" l="1"/>
</calcChain>
</file>

<file path=xl/sharedStrings.xml><?xml version="1.0" encoding="utf-8"?>
<sst xmlns="http://schemas.openxmlformats.org/spreadsheetml/2006/main" count="325" uniqueCount="225">
  <si>
    <t>CANARA ROBECO CONSERVATIVE HYBRID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</si>
  <si>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</si>
  <si>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</si>
  <si>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</si>
  <si>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</si>
  <si>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</si>
  <si>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</si>
  <si>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</si>
  <si>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</si>
  <si>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</si>
  <si>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</si>
  <si>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</si>
  <si>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</si>
  <si>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</si>
  <si>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</si>
  <si>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</si>
  <si>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</si>
  <si>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</si>
  <si>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</si>
  <si>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</si>
  <si>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</si>
  <si>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NTPC Ltd</t>
  </si>
  <si>
    <t>INE733E01010</t>
  </si>
  <si>
    <t>Power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</si>
  <si>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</si>
  <si>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</si>
  <si>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</si>
  <si>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</si>
  <si>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</si>
  <si>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</si>
  <si>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United Spirits Ltd</t>
  </si>
  <si>
    <t>INE854D01024</t>
  </si>
  <si>
    <t>Beverages</t>
  </si>
  <si>
    <t>Multi Commodity Exchange Of India Ltd</t>
  </si>
  <si>
    <t>INE745G01035</t>
  </si>
  <si>
    <t>Capital Markets</t>
  </si>
  <si>
    <t>Small Cap</t>
  </si>
  <si>
    <t>Benchmark: CRISIL Hybrid 85+15 - Conservative Index</t>
  </si>
  <si>
    <t>Uno Minda Ltd</t>
  </si>
  <si>
    <t>INE405E01023</t>
  </si>
  <si>
    <t>Auto Components</t>
  </si>
  <si>
    <t>Mid Cap</t>
  </si>
  <si>
    <t>Mrs Bectors Food Specialities Ltd</t>
  </si>
  <si>
    <t>INE495P01012</t>
  </si>
  <si>
    <t>Food Products</t>
  </si>
  <si>
    <t>Jupiter Life Line Hospitals Ltd</t>
  </si>
  <si>
    <t>INE682M01012</t>
  </si>
  <si>
    <t>Healthcare Services</t>
  </si>
  <si>
    <t>Bajaj Finance Ltd</t>
  </si>
  <si>
    <t>INE296A01024</t>
  </si>
  <si>
    <t>Finance</t>
  </si>
  <si>
    <t>SBI Life Insurance Co Ltd</t>
  </si>
  <si>
    <t>INE123W01016</t>
  </si>
  <si>
    <t>Insurance</t>
  </si>
  <si>
    <t>Schaeffler India Ltd</t>
  </si>
  <si>
    <t>INE513A01022</t>
  </si>
  <si>
    <t>Deepak Nitrite Ltd</t>
  </si>
  <si>
    <t>INE288B01029</t>
  </si>
  <si>
    <t>Chemicals &amp; Petrochemicals</t>
  </si>
  <si>
    <t>Larsen &amp; Toubro Ltd</t>
  </si>
  <si>
    <t>INE018A01030</t>
  </si>
  <si>
    <t>Construction</t>
  </si>
  <si>
    <t>Infosys Ltd</t>
  </si>
  <si>
    <t>INE009A01021</t>
  </si>
  <si>
    <t>IT - Software</t>
  </si>
  <si>
    <t>Century Textile &amp; Industries Ltd</t>
  </si>
  <si>
    <t>INE055A01016</t>
  </si>
  <si>
    <t>Paper, Forest &amp; Jute Products</t>
  </si>
  <si>
    <t>Mankind Pharma Ltd</t>
  </si>
  <si>
    <t>INE634S01028</t>
  </si>
  <si>
    <t>Pharmaceuticals &amp; Biotechnology</t>
  </si>
  <si>
    <t>Max Healthcare Institute Ltd</t>
  </si>
  <si>
    <t>INE027H01010</t>
  </si>
  <si>
    <t>Ltimindtree Ltd</t>
  </si>
  <si>
    <t>INE214T01019</t>
  </si>
  <si>
    <t>ICICI Lombard General Insurance Co Ltd</t>
  </si>
  <si>
    <t>INE765G01017</t>
  </si>
  <si>
    <t>Divi's Laboratories Ltd</t>
  </si>
  <si>
    <t>INE361B01024</t>
  </si>
  <si>
    <t>Vinati Organics Ltd</t>
  </si>
  <si>
    <t>INE410B01037</t>
  </si>
  <si>
    <t>Britannia Industries Ltd</t>
  </si>
  <si>
    <t>INE216A01030</t>
  </si>
  <si>
    <t>Vedant Fashions Ltd</t>
  </si>
  <si>
    <t>INE825V01034</t>
  </si>
  <si>
    <t>Retailing</t>
  </si>
  <si>
    <t>Brigade Enterprises Ltd</t>
  </si>
  <si>
    <t>INE791I01019</t>
  </si>
  <si>
    <t>Realty</t>
  </si>
  <si>
    <t>Prudent Corporate Advisory Services Ltd</t>
  </si>
  <si>
    <t>INE00F201020</t>
  </si>
  <si>
    <t>HCL Technologies Ltd</t>
  </si>
  <si>
    <t>INE860A01027</t>
  </si>
  <si>
    <t>Crompton Greaves Consumer Electricals Ltd</t>
  </si>
  <si>
    <t>INE299U01018</t>
  </si>
  <si>
    <t>Consumer Durables</t>
  </si>
  <si>
    <t>GMM Pfaudler Ltd</t>
  </si>
  <si>
    <t>INE541A01023</t>
  </si>
  <si>
    <t>Industrial Manufacturing</t>
  </si>
  <si>
    <t>Go Fashion India Ltd</t>
  </si>
  <si>
    <t>INE0BJS01011</t>
  </si>
  <si>
    <t>Chalet Hotels Ltd</t>
  </si>
  <si>
    <t>INE427F01016</t>
  </si>
  <si>
    <t>Leisure Services</t>
  </si>
  <si>
    <t>State Bank of India</t>
  </si>
  <si>
    <t>INE062A01020</t>
  </si>
  <si>
    <t>Cera Sanitaryware Ltd</t>
  </si>
  <si>
    <t>INE739E01017</t>
  </si>
  <si>
    <t>REC Ltd</t>
  </si>
  <si>
    <t>INE020B01018</t>
  </si>
  <si>
    <t>Innova Captab Ltd</t>
  </si>
  <si>
    <t>INE0DUT01020</t>
  </si>
  <si>
    <t>Navin Fluorine International Ltd</t>
  </si>
  <si>
    <t>INE048G01026</t>
  </si>
  <si>
    <t>Tata Power Co Ltd</t>
  </si>
  <si>
    <t>INE245A01021</t>
  </si>
  <si>
    <t>TTK Prestige Ltd</t>
  </si>
  <si>
    <t>INE690A01028</t>
  </si>
  <si>
    <t>Titagarh Rail Systems Ltd</t>
  </si>
  <si>
    <t>INE615H01020</t>
  </si>
  <si>
    <t>Voltas Ltd</t>
  </si>
  <si>
    <t>INE226A01021</t>
  </si>
  <si>
    <t>Hindalco Industries Ltd</t>
  </si>
  <si>
    <t>INE038A01020</t>
  </si>
  <si>
    <t>Non - Ferrous Metals</t>
  </si>
  <si>
    <t>Westlife Foodworld Ltd</t>
  </si>
  <si>
    <t>INE274F01020</t>
  </si>
  <si>
    <t>Sub Total</t>
  </si>
  <si>
    <t>Total</t>
  </si>
  <si>
    <t>Debt Instruments</t>
  </si>
  <si>
    <t>7.62% National Bank For Agriculture &amp; Rural Development (31/01/2028) **</t>
  </si>
  <si>
    <t>INE261F08DV4</t>
  </si>
  <si>
    <t>CRISIL AAA</t>
  </si>
  <si>
    <t>8.65% Reliance Industries Ltd (11/12/2028)</t>
  </si>
  <si>
    <t>INE002A08567</t>
  </si>
  <si>
    <t>9.00% HDFC Bank Ltd (29/11/2028) **</t>
  </si>
  <si>
    <t>INE040A08AB1</t>
  </si>
  <si>
    <t>8.45% Indian Railway Finance Corporation Ltd (04/12/2028) **</t>
  </si>
  <si>
    <t>INE053F07AY7</t>
  </si>
  <si>
    <t>7.68% LIC Housing Finance Ltd (29/05/2034) **</t>
  </si>
  <si>
    <t>INE115A07QR5</t>
  </si>
  <si>
    <t>7.79% Small Industries Development Bank Of India (14/05/2027) **</t>
  </si>
  <si>
    <t>INE556F08KM1</t>
  </si>
  <si>
    <t>8.25% Kotak Mahindra Prime Ltd (20/06/2025) **</t>
  </si>
  <si>
    <t>INE916DA7SG3</t>
  </si>
  <si>
    <t>7.96% HDB Financial Services Ltd (17/11/2025) **</t>
  </si>
  <si>
    <t>INE756I07EM6</t>
  </si>
  <si>
    <t>CARE AAA</t>
  </si>
  <si>
    <t>7.61% LIC Housing Finance Ltd (30/07/2025) **</t>
  </si>
  <si>
    <t>INE115A07PW7</t>
  </si>
  <si>
    <t>7.54% Small Industries Development Bank Of India (12/01/2026) **</t>
  </si>
  <si>
    <t>INE556F08KF5</t>
  </si>
  <si>
    <t>ICRA AAA</t>
  </si>
  <si>
    <t>7.57% National Bank For Agriculture &amp; Rural Development (19/03/2026)</t>
  </si>
  <si>
    <t>INE261F08DW2</t>
  </si>
  <si>
    <t>6.30% HDB Financial Services Ltd (17/03/2025) **</t>
  </si>
  <si>
    <t>INE756I07ED5</t>
  </si>
  <si>
    <t>7.70% HDB Financial Services Ltd (11/08/2025) **</t>
  </si>
  <si>
    <t>INE756I07EG8</t>
  </si>
  <si>
    <t>7.63% Grasim industries Ltd (01/12/2027) **</t>
  </si>
  <si>
    <t>INE047A08208</t>
  </si>
  <si>
    <t>7.51% REC Ltd (31/07/2026) **</t>
  </si>
  <si>
    <t>INE020B08EI8</t>
  </si>
  <si>
    <t>7.59% Small Industries Development Bank Of India (10/02/2026) **</t>
  </si>
  <si>
    <t>INE556F08KG3</t>
  </si>
  <si>
    <t>7.60% REC Ltd (28/02/2026) **</t>
  </si>
  <si>
    <t>INE020B08EF4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</si>
  <si>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</si>
  <si>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</si>
  <si>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</si>
  <si>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</si>
  <si>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</si>
  <si>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</si>
  <si>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</si>
  <si>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</si>
  <si>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</si>
  <si>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GOI FRB 2033 (22-SEP-2033)</t>
  </si>
  <si>
    <t>IN0020200120</t>
  </si>
  <si>
    <t>7.32% GOI 2073 (13-NOV-2030)</t>
  </si>
  <si>
    <t>IN0020230135</t>
  </si>
  <si>
    <t>7.17% GOI 2030 (17-APR-2030)</t>
  </si>
  <si>
    <t>IN0020230036</t>
  </si>
  <si>
    <t>7.18% GOI 2037 (14-AUG-2033)</t>
  </si>
  <si>
    <t>IN0020230085</t>
  </si>
  <si>
    <t>7.04% GOI 2029 (03-JUN-2029)</t>
  </si>
  <si>
    <t>IN0020240050</t>
  </si>
  <si>
    <t>7.34% GOI 2064 (22-APR-2064)</t>
  </si>
  <si>
    <t>IN0020240035</t>
  </si>
  <si>
    <t>7.10% GOI 2034 (08-APR-2034)</t>
  </si>
  <si>
    <t>IN0020240019</t>
  </si>
  <si>
    <t>7.18% GOI 2037 (24-JUL-2037)</t>
  </si>
  <si>
    <t>IN0020230077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</si>
  <si>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</si>
  <si>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</si>
  <si>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</si>
  <si>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</si>
  <si>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</si>
  <si>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</si>
  <si>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</si>
  <si>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</si>
  <si>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</si>
  <si>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</si>
  <si>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</si>
  <si>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</si>
  <si>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Average Maturity Yrs</t>
  </si>
  <si>
    <t>Notes</t>
  </si>
  <si>
    <t>(1)  The provision made for Securities classified as below investment grade or default as of September,30 2024 and its percentage to Net Asset Value</t>
  </si>
  <si>
    <t xml:space="preserve">       Total Securities classified as below investment grade or default provided for ( Rs. In lacs)</t>
  </si>
  <si>
    <t xml:space="preserve">       Total quantum of Securities classified as below investment grade or default in the portfolio as on September,30 2023 ( Rs. In lacs)</t>
  </si>
  <si>
    <t xml:space="preserve">       Total value of illiquid equity shares ( Rs. In lacs)</t>
  </si>
  <si>
    <t>NIL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</si>
  <si>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</si>
  <si>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</si>
  <si>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</si>
  <si>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Monthly Idcw (Payout/Reinvestment)</t>
  </si>
  <si>
    <t xml:space="preserve">      Regular Plan - Quarterly Idcw (Payout/Reinvestment)</t>
  </si>
  <si>
    <t xml:space="preserve">      Direct Plan - Growth Option</t>
  </si>
  <si>
    <t xml:space="preserve">      Direct Plan - Monthly Idcw (Payout/Reinvestment)</t>
  </si>
  <si>
    <t xml:space="preserve">      Direct Plan - Quarterly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</si>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</sst>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2" xfId="0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" fontId="3" fillId="3" borderId="14" xfId="0" applyNumberFormat="1" applyFont="1" applyFill="1" applyBorder="1"/>
    <xf numFmtId="43" fontId="3" fillId="3" borderId="15" xfId="1" applyFont="1" applyFill="1" applyBorder="1" applyAlignment="1">
      <alignment horizontal="center"/>
    </xf>
    <xf numFmtId="0" fontId="3" fillId="3" borderId="11" xfId="0" applyFont="1" applyFill="1" applyBorder="1"/>
    <xf numFmtId="3" fontId="3" fillId="3" borderId="12" xfId="0" applyNumberFormat="1" applyFont="1" applyFill="1" applyBorder="1"/>
    <xf numFmtId="43" fontId="3" fillId="3" borderId="0" xfId="1" applyFont="1" applyFill="1"/>
    <xf numFmtId="43" fontId="3" fillId="3" borderId="16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7" xfId="0" applyFont="1" applyFill="1" applyBorder="1"/>
    <xf numFmtId="0" fontId="9" fillId="3" borderId="18" xfId="0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4" fontId="9" fillId="3" borderId="21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4" fontId="9" fillId="3" borderId="0" xfId="0" applyNumberFormat="1" applyFont="1" applyFill="1"/>
    <xf numFmtId="0" fontId="9" fillId="3" borderId="23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0" fontId="9" fillId="3" borderId="12" xfId="0" applyFont="1" applyFill="1" applyBorder="1"/>
    <xf numFmtId="4" fontId="9" fillId="3" borderId="18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  <xf numFmtId="49" fontId="11" fillId="4" borderId="28" xfId="0" applyNumberFormat="1" applyFont="1" applyFill="1" applyBorder="1"/>
    <xf numFmtId="2" fontId="12" fillId="0" borderId="29" xfId="0" applyNumberFormat="1" applyFont="1" applyBorder="1"/>
    <xf numFmtId="0" fontId="3" fillId="5" borderId="0" xfId="0" applyFont="1" applyFill="1"/>
    <xf numFmtId="4" fontId="3" fillId="5" borderId="0" xfId="0" applyNumberFormat="1" applyFont="1" applyFill="1" applyAlignment="1">
      <alignment horizontal="right"/>
    </xf>
    <xf numFmtId="164" fontId="3" fillId="5" borderId="0" xfId="2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5" fontId="3" fillId="3" borderId="0" xfId="0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CDCFB763-4166-4648-AA19-47793673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A17F362B-99CE-47B5-A51C-683FDAA96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7409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69DFA3-C5B4-44B1-B098-6CC2D1DD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0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8">
          <cell r="D68" t="str">
            <v>As on March,31 2024</v>
          </cell>
          <cell r="E68" t="str">
            <v>As on September,30 2024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AB54-55A8-4D7D-B42D-F0C11D211AEB}">
  <dimension ref="A1:N141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18.28515625" style="3" customWidth="1"/>
    <col min="5" max="5" width="22.2851562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20"/>
    </row>
    <row r="6" spans="2:14" x14ac:dyDescent="0.2">
      <c r="B6" s="21" t="s">
        <v>14</v>
      </c>
      <c r="C6" s="22"/>
      <c r="D6" s="22"/>
      <c r="E6" s="22"/>
      <c r="F6" s="23"/>
      <c r="G6" s="23"/>
      <c r="H6" s="24"/>
      <c r="I6" s="25"/>
      <c r="K6" s="26"/>
      <c r="L6" s="26"/>
      <c r="M6" s="20"/>
    </row>
    <row r="7" spans="2:14" x14ac:dyDescent="0.2">
      <c r="B7" s="27" t="s">
        <v>15</v>
      </c>
      <c r="C7" s="22" t="s">
        <v>16</v>
      </c>
      <c r="D7" s="22" t="s">
        <v>17</v>
      </c>
      <c r="E7" s="28">
        <v>177914</v>
      </c>
      <c r="F7" s="23">
        <v>2264.85</v>
      </c>
      <c r="G7" s="23">
        <v>2.31</v>
      </c>
      <c r="H7" s="24" t="s">
        <v>18</v>
      </c>
      <c r="I7" s="25"/>
      <c r="K7" s="26"/>
      <c r="L7" s="26"/>
      <c r="M7" s="20"/>
      <c r="N7" s="29"/>
    </row>
    <row r="8" spans="2:14" x14ac:dyDescent="0.2">
      <c r="B8" s="27" t="s">
        <v>19</v>
      </c>
      <c r="C8" s="22" t="s">
        <v>20</v>
      </c>
      <c r="D8" s="22" t="s">
        <v>17</v>
      </c>
      <c r="E8" s="28">
        <v>116032</v>
      </c>
      <c r="F8" s="23">
        <v>2009.73</v>
      </c>
      <c r="G8" s="23">
        <v>2.0499999999999998</v>
      </c>
      <c r="H8" s="24" t="s">
        <v>18</v>
      </c>
      <c r="I8" s="25"/>
      <c r="K8" s="26"/>
      <c r="L8" s="26"/>
      <c r="M8" s="20"/>
      <c r="N8" s="29"/>
    </row>
    <row r="9" spans="2:14" x14ac:dyDescent="0.2">
      <c r="B9" s="27" t="s">
        <v>21</v>
      </c>
      <c r="C9" s="22" t="s">
        <v>22</v>
      </c>
      <c r="D9" s="22" t="s">
        <v>23</v>
      </c>
      <c r="E9" s="28">
        <v>250000</v>
      </c>
      <c r="F9" s="23">
        <v>1108</v>
      </c>
      <c r="G9" s="23">
        <v>1.1299999999999999</v>
      </c>
      <c r="H9" s="24" t="s">
        <v>18</v>
      </c>
      <c r="I9" s="25"/>
      <c r="K9" s="26"/>
      <c r="L9" s="26"/>
      <c r="M9" s="20"/>
      <c r="N9" s="29"/>
    </row>
    <row r="10" spans="2:14" x14ac:dyDescent="0.2">
      <c r="B10" s="27" t="s">
        <v>24</v>
      </c>
      <c r="C10" s="22" t="s">
        <v>25</v>
      </c>
      <c r="D10" s="22" t="s">
        <v>26</v>
      </c>
      <c r="E10" s="28">
        <v>60000</v>
      </c>
      <c r="F10" s="23">
        <v>1025.73</v>
      </c>
      <c r="G10" s="23">
        <v>1.05</v>
      </c>
      <c r="H10" s="24" t="s">
        <v>18</v>
      </c>
      <c r="I10" s="25"/>
      <c r="K10" s="26"/>
      <c r="L10" s="26"/>
      <c r="M10" s="20"/>
      <c r="N10" s="29"/>
    </row>
    <row r="11" spans="2:14" x14ac:dyDescent="0.2">
      <c r="B11" s="27" t="s">
        <v>27</v>
      </c>
      <c r="C11" s="22" t="s">
        <v>28</v>
      </c>
      <c r="D11" s="22" t="s">
        <v>29</v>
      </c>
      <c r="E11" s="28">
        <v>27754</v>
      </c>
      <c r="F11" s="23">
        <v>819.62</v>
      </c>
      <c r="G11" s="23">
        <v>0.84</v>
      </c>
      <c r="H11" s="24" t="s">
        <v>18</v>
      </c>
      <c r="I11" s="25"/>
      <c r="K11" s="26"/>
      <c r="L11" s="26"/>
      <c r="M11" s="20"/>
      <c r="N11" s="29"/>
    </row>
    <row r="12" spans="2:14" x14ac:dyDescent="0.2">
      <c r="B12" s="27" t="s">
        <v>30</v>
      </c>
      <c r="C12" s="22" t="s">
        <v>31</v>
      </c>
      <c r="D12" s="22" t="s">
        <v>32</v>
      </c>
      <c r="E12" s="28">
        <v>50000</v>
      </c>
      <c r="F12" s="23">
        <v>794.95</v>
      </c>
      <c r="G12" s="23">
        <v>0.81</v>
      </c>
      <c r="H12" s="24" t="s">
        <v>18</v>
      </c>
      <c r="I12" s="25"/>
      <c r="K12" s="30"/>
      <c r="L12" s="30"/>
      <c r="M12" s="20"/>
      <c r="N12" s="29"/>
    </row>
    <row r="13" spans="2:14" x14ac:dyDescent="0.2">
      <c r="B13" s="27" t="s">
        <v>33</v>
      </c>
      <c r="C13" s="22" t="s">
        <v>34</v>
      </c>
      <c r="D13" s="22" t="s">
        <v>35</v>
      </c>
      <c r="E13" s="28">
        <v>13900</v>
      </c>
      <c r="F13" s="23">
        <v>786.78</v>
      </c>
      <c r="G13" s="23">
        <v>0.8</v>
      </c>
      <c r="H13" s="24" t="s">
        <v>36</v>
      </c>
      <c r="I13" s="25"/>
      <c r="K13" s="31"/>
      <c r="L13" s="31" t="s">
        <v>37</v>
      </c>
      <c r="M13" s="31"/>
      <c r="N13" s="29"/>
    </row>
    <row r="14" spans="2:14" x14ac:dyDescent="0.2">
      <c r="B14" s="27" t="s">
        <v>38</v>
      </c>
      <c r="C14" s="22" t="s">
        <v>39</v>
      </c>
      <c r="D14" s="22" t="s">
        <v>40</v>
      </c>
      <c r="E14" s="28">
        <v>70000</v>
      </c>
      <c r="F14" s="23">
        <v>771.16</v>
      </c>
      <c r="G14" s="23">
        <v>0.79</v>
      </c>
      <c r="H14" s="24" t="s">
        <v>41</v>
      </c>
      <c r="I14" s="25"/>
      <c r="K14" s="32"/>
      <c r="L14" s="32"/>
      <c r="M14" s="32"/>
      <c r="N14" s="29"/>
    </row>
    <row r="15" spans="2:14" x14ac:dyDescent="0.2">
      <c r="B15" s="27" t="s">
        <v>42</v>
      </c>
      <c r="C15" s="22" t="s">
        <v>43</v>
      </c>
      <c r="D15" s="22" t="s">
        <v>44</v>
      </c>
      <c r="E15" s="28">
        <v>38000</v>
      </c>
      <c r="F15" s="23">
        <v>724.39</v>
      </c>
      <c r="G15" s="23">
        <v>0.74</v>
      </c>
      <c r="H15" s="24" t="s">
        <v>36</v>
      </c>
      <c r="I15" s="25"/>
      <c r="K15" s="32"/>
      <c r="L15" s="32"/>
      <c r="M15" s="32"/>
      <c r="N15" s="29"/>
    </row>
    <row r="16" spans="2:14" x14ac:dyDescent="0.2">
      <c r="B16" s="27" t="s">
        <v>45</v>
      </c>
      <c r="C16" s="22" t="s">
        <v>46</v>
      </c>
      <c r="D16" s="22" t="s">
        <v>47</v>
      </c>
      <c r="E16" s="28">
        <v>50000</v>
      </c>
      <c r="F16" s="23">
        <v>706.65</v>
      </c>
      <c r="G16" s="23">
        <v>0.72</v>
      </c>
      <c r="H16" s="24" t="s">
        <v>36</v>
      </c>
      <c r="I16" s="25"/>
      <c r="K16" s="32"/>
      <c r="L16" s="32"/>
      <c r="M16" s="32"/>
      <c r="N16" s="29"/>
    </row>
    <row r="17" spans="2:14" x14ac:dyDescent="0.2">
      <c r="B17" s="27" t="s">
        <v>48</v>
      </c>
      <c r="C17" s="22" t="s">
        <v>49</v>
      </c>
      <c r="D17" s="22" t="s">
        <v>50</v>
      </c>
      <c r="E17" s="28">
        <v>8500</v>
      </c>
      <c r="F17" s="23">
        <v>654.76</v>
      </c>
      <c r="G17" s="23">
        <v>0.67</v>
      </c>
      <c r="H17" s="24" t="s">
        <v>18</v>
      </c>
      <c r="I17" s="25"/>
      <c r="K17" s="32"/>
      <c r="L17" s="32"/>
      <c r="M17" s="32"/>
      <c r="N17" s="29"/>
    </row>
    <row r="18" spans="2:14" x14ac:dyDescent="0.2">
      <c r="B18" s="27" t="s">
        <v>51</v>
      </c>
      <c r="C18" s="22" t="s">
        <v>52</v>
      </c>
      <c r="D18" s="22" t="s">
        <v>53</v>
      </c>
      <c r="E18" s="28">
        <v>33000</v>
      </c>
      <c r="F18" s="23">
        <v>608.52</v>
      </c>
      <c r="G18" s="23">
        <v>0.62</v>
      </c>
      <c r="H18" s="24" t="s">
        <v>18</v>
      </c>
      <c r="I18" s="25"/>
      <c r="K18" s="32"/>
      <c r="L18" s="32"/>
      <c r="M18" s="32"/>
      <c r="N18" s="29"/>
    </row>
    <row r="19" spans="2:14" x14ac:dyDescent="0.2">
      <c r="B19" s="27" t="s">
        <v>54</v>
      </c>
      <c r="C19" s="22" t="s">
        <v>55</v>
      </c>
      <c r="D19" s="22" t="s">
        <v>40</v>
      </c>
      <c r="E19" s="28">
        <v>15000</v>
      </c>
      <c r="F19" s="23">
        <v>587.05999999999995</v>
      </c>
      <c r="G19" s="23">
        <v>0.6</v>
      </c>
      <c r="H19" s="24" t="s">
        <v>41</v>
      </c>
      <c r="I19" s="25"/>
      <c r="K19" s="32"/>
      <c r="L19" s="32"/>
      <c r="M19" s="32"/>
      <c r="N19" s="29"/>
    </row>
    <row r="20" spans="2:14" x14ac:dyDescent="0.2">
      <c r="B20" s="27" t="s">
        <v>56</v>
      </c>
      <c r="C20" s="22" t="s">
        <v>57</v>
      </c>
      <c r="D20" s="22" t="s">
        <v>58</v>
      </c>
      <c r="E20" s="28">
        <v>20000</v>
      </c>
      <c r="F20" s="23">
        <v>581.41999999999996</v>
      </c>
      <c r="G20" s="23">
        <v>0.59</v>
      </c>
      <c r="H20" s="24" t="s">
        <v>41</v>
      </c>
      <c r="I20" s="25"/>
      <c r="K20" s="32"/>
      <c r="L20" s="32"/>
      <c r="M20" s="32"/>
      <c r="N20" s="29"/>
    </row>
    <row r="21" spans="2:14" x14ac:dyDescent="0.2">
      <c r="B21" s="27" t="s">
        <v>59</v>
      </c>
      <c r="C21" s="22" t="s">
        <v>60</v>
      </c>
      <c r="D21" s="22" t="s">
        <v>61</v>
      </c>
      <c r="E21" s="28">
        <v>15080</v>
      </c>
      <c r="F21" s="23">
        <v>554.27</v>
      </c>
      <c r="G21" s="23">
        <v>0.56999999999999995</v>
      </c>
      <c r="H21" s="24" t="s">
        <v>18</v>
      </c>
      <c r="I21" s="25"/>
      <c r="K21" s="32"/>
      <c r="L21" s="32"/>
      <c r="M21" s="32"/>
      <c r="N21" s="29"/>
    </row>
    <row r="22" spans="2:14" x14ac:dyDescent="0.2">
      <c r="B22" s="27" t="s">
        <v>62</v>
      </c>
      <c r="C22" s="22" t="s">
        <v>63</v>
      </c>
      <c r="D22" s="22" t="s">
        <v>64</v>
      </c>
      <c r="E22" s="28">
        <v>29420</v>
      </c>
      <c r="F22" s="23">
        <v>551.79999999999995</v>
      </c>
      <c r="G22" s="23">
        <v>0.56000000000000005</v>
      </c>
      <c r="H22" s="24" t="s">
        <v>18</v>
      </c>
      <c r="I22" s="25"/>
      <c r="K22" s="32"/>
      <c r="L22" s="32"/>
      <c r="M22" s="32"/>
      <c r="N22" s="29"/>
    </row>
    <row r="23" spans="2:14" x14ac:dyDescent="0.2">
      <c r="B23" s="27" t="s">
        <v>65</v>
      </c>
      <c r="C23" s="22" t="s">
        <v>66</v>
      </c>
      <c r="D23" s="22" t="s">
        <v>67</v>
      </c>
      <c r="E23" s="28">
        <v>18300</v>
      </c>
      <c r="F23" s="23">
        <v>521.55999999999995</v>
      </c>
      <c r="G23" s="23">
        <v>0.53</v>
      </c>
      <c r="H23" s="24" t="s">
        <v>36</v>
      </c>
      <c r="I23" s="25"/>
      <c r="K23" s="32"/>
      <c r="L23" s="32"/>
      <c r="M23" s="32"/>
      <c r="N23" s="29"/>
    </row>
    <row r="24" spans="2:14" x14ac:dyDescent="0.2">
      <c r="B24" s="27" t="s">
        <v>68</v>
      </c>
      <c r="C24" s="22" t="s">
        <v>69</v>
      </c>
      <c r="D24" s="22" t="s">
        <v>70</v>
      </c>
      <c r="E24" s="28">
        <v>20100</v>
      </c>
      <c r="F24" s="23">
        <v>506.66</v>
      </c>
      <c r="G24" s="23">
        <v>0.52</v>
      </c>
      <c r="H24" s="24" t="s">
        <v>18</v>
      </c>
      <c r="I24" s="25"/>
      <c r="K24" s="32"/>
      <c r="L24" s="32"/>
      <c r="M24" s="32"/>
      <c r="N24" s="29"/>
    </row>
    <row r="25" spans="2:14" x14ac:dyDescent="0.2">
      <c r="B25" s="27" t="s">
        <v>71</v>
      </c>
      <c r="C25" s="22" t="s">
        <v>72</v>
      </c>
      <c r="D25" s="22" t="s">
        <v>47</v>
      </c>
      <c r="E25" s="28">
        <v>50000</v>
      </c>
      <c r="F25" s="23">
        <v>492.88</v>
      </c>
      <c r="G25" s="23">
        <v>0.5</v>
      </c>
      <c r="H25" s="24" t="s">
        <v>41</v>
      </c>
      <c r="I25" s="25"/>
      <c r="K25" s="32"/>
      <c r="L25" s="32"/>
      <c r="M25" s="32"/>
      <c r="N25" s="29"/>
    </row>
    <row r="26" spans="2:14" x14ac:dyDescent="0.2">
      <c r="B26" s="27" t="s">
        <v>73</v>
      </c>
      <c r="C26" s="22" t="s">
        <v>74</v>
      </c>
      <c r="D26" s="22" t="s">
        <v>64</v>
      </c>
      <c r="E26" s="28">
        <v>7500</v>
      </c>
      <c r="F26" s="23">
        <v>468.33</v>
      </c>
      <c r="G26" s="23">
        <v>0.48</v>
      </c>
      <c r="H26" s="24" t="s">
        <v>18</v>
      </c>
      <c r="I26" s="25"/>
      <c r="K26" s="32"/>
      <c r="L26" s="32"/>
      <c r="M26" s="32"/>
      <c r="N26" s="29"/>
    </row>
    <row r="27" spans="2:14" x14ac:dyDescent="0.2">
      <c r="B27" s="27" t="s">
        <v>75</v>
      </c>
      <c r="C27" s="22" t="s">
        <v>76</v>
      </c>
      <c r="D27" s="22" t="s">
        <v>53</v>
      </c>
      <c r="E27" s="28">
        <v>21000</v>
      </c>
      <c r="F27" s="23">
        <v>456.62</v>
      </c>
      <c r="G27" s="23">
        <v>0.47</v>
      </c>
      <c r="H27" s="24" t="s">
        <v>41</v>
      </c>
      <c r="I27" s="25"/>
      <c r="K27" s="32"/>
      <c r="L27" s="32"/>
      <c r="M27" s="32"/>
      <c r="N27" s="29"/>
    </row>
    <row r="28" spans="2:14" x14ac:dyDescent="0.2">
      <c r="B28" s="27" t="s">
        <v>77</v>
      </c>
      <c r="C28" s="22" t="s">
        <v>78</v>
      </c>
      <c r="D28" s="22" t="s">
        <v>70</v>
      </c>
      <c r="E28" s="28">
        <v>8000</v>
      </c>
      <c r="F28" s="23">
        <v>435.47</v>
      </c>
      <c r="G28" s="23">
        <v>0.44</v>
      </c>
      <c r="H28" s="24" t="s">
        <v>18</v>
      </c>
      <c r="I28" s="25"/>
      <c r="K28" s="32"/>
      <c r="L28" s="32"/>
      <c r="M28" s="32"/>
      <c r="N28" s="29"/>
    </row>
    <row r="29" spans="2:14" x14ac:dyDescent="0.2">
      <c r="B29" s="27" t="s">
        <v>79</v>
      </c>
      <c r="C29" s="22" t="s">
        <v>80</v>
      </c>
      <c r="D29" s="22" t="s">
        <v>58</v>
      </c>
      <c r="E29" s="28">
        <v>20000</v>
      </c>
      <c r="F29" s="23">
        <v>417.27</v>
      </c>
      <c r="G29" s="23">
        <v>0.43</v>
      </c>
      <c r="H29" s="24" t="s">
        <v>36</v>
      </c>
      <c r="I29" s="25"/>
      <c r="K29" s="32"/>
      <c r="L29" s="32"/>
      <c r="M29" s="32"/>
      <c r="N29" s="29"/>
    </row>
    <row r="30" spans="2:14" x14ac:dyDescent="0.2">
      <c r="B30" s="27" t="s">
        <v>81</v>
      </c>
      <c r="C30" s="22" t="s">
        <v>82</v>
      </c>
      <c r="D30" s="22" t="s">
        <v>44</v>
      </c>
      <c r="E30" s="28">
        <v>6500</v>
      </c>
      <c r="F30" s="23">
        <v>411.98</v>
      </c>
      <c r="G30" s="23">
        <v>0.42</v>
      </c>
      <c r="H30" s="24" t="s">
        <v>18</v>
      </c>
      <c r="I30" s="25"/>
      <c r="K30" s="32"/>
      <c r="L30" s="32"/>
      <c r="M30" s="32"/>
      <c r="N30" s="29"/>
    </row>
    <row r="31" spans="2:14" x14ac:dyDescent="0.2">
      <c r="B31" s="27" t="s">
        <v>83</v>
      </c>
      <c r="C31" s="22" t="s">
        <v>84</v>
      </c>
      <c r="D31" s="22" t="s">
        <v>85</v>
      </c>
      <c r="E31" s="28">
        <v>30000</v>
      </c>
      <c r="F31" s="23">
        <v>405.09</v>
      </c>
      <c r="G31" s="23">
        <v>0.41</v>
      </c>
      <c r="H31" s="24" t="s">
        <v>36</v>
      </c>
      <c r="I31" s="25"/>
      <c r="K31" s="32"/>
      <c r="L31" s="32"/>
      <c r="M31" s="32"/>
      <c r="N31" s="29"/>
    </row>
    <row r="32" spans="2:14" x14ac:dyDescent="0.2">
      <c r="B32" s="27" t="s">
        <v>86</v>
      </c>
      <c r="C32" s="22" t="s">
        <v>87</v>
      </c>
      <c r="D32" s="22" t="s">
        <v>88</v>
      </c>
      <c r="E32" s="28">
        <v>26000</v>
      </c>
      <c r="F32" s="23">
        <v>368.43</v>
      </c>
      <c r="G32" s="23">
        <v>0.38</v>
      </c>
      <c r="H32" s="24" t="s">
        <v>36</v>
      </c>
      <c r="I32" s="25"/>
      <c r="K32" s="32"/>
      <c r="L32" s="32"/>
      <c r="M32" s="32"/>
      <c r="N32" s="29"/>
    </row>
    <row r="33" spans="2:14" x14ac:dyDescent="0.2">
      <c r="B33" s="27" t="s">
        <v>89</v>
      </c>
      <c r="C33" s="22" t="s">
        <v>90</v>
      </c>
      <c r="D33" s="22" t="s">
        <v>35</v>
      </c>
      <c r="E33" s="28">
        <v>13976</v>
      </c>
      <c r="F33" s="23">
        <v>363.75</v>
      </c>
      <c r="G33" s="23">
        <v>0.37</v>
      </c>
      <c r="H33" s="24" t="s">
        <v>36</v>
      </c>
      <c r="I33" s="25"/>
      <c r="K33" s="32"/>
      <c r="L33" s="32"/>
      <c r="M33" s="32"/>
      <c r="N33" s="29"/>
    </row>
    <row r="34" spans="2:14" x14ac:dyDescent="0.2">
      <c r="B34" s="27" t="s">
        <v>91</v>
      </c>
      <c r="C34" s="22" t="s">
        <v>92</v>
      </c>
      <c r="D34" s="22" t="s">
        <v>64</v>
      </c>
      <c r="E34" s="28">
        <v>20000</v>
      </c>
      <c r="F34" s="23">
        <v>359.22</v>
      </c>
      <c r="G34" s="23">
        <v>0.37</v>
      </c>
      <c r="H34" s="24" t="s">
        <v>18</v>
      </c>
      <c r="I34" s="25"/>
      <c r="K34" s="32"/>
      <c r="L34" s="32"/>
      <c r="M34" s="32"/>
      <c r="N34" s="29"/>
    </row>
    <row r="35" spans="2:14" x14ac:dyDescent="0.2">
      <c r="B35" s="27" t="s">
        <v>93</v>
      </c>
      <c r="C35" s="22" t="s">
        <v>94</v>
      </c>
      <c r="D35" s="22" t="s">
        <v>95</v>
      </c>
      <c r="E35" s="28">
        <v>86000</v>
      </c>
      <c r="F35" s="23">
        <v>357.98</v>
      </c>
      <c r="G35" s="23">
        <v>0.37</v>
      </c>
      <c r="H35" s="24" t="s">
        <v>36</v>
      </c>
      <c r="I35" s="25"/>
      <c r="K35" s="32"/>
      <c r="L35" s="32"/>
      <c r="M35" s="32"/>
      <c r="N35" s="29"/>
    </row>
    <row r="36" spans="2:14" x14ac:dyDescent="0.2">
      <c r="B36" s="27" t="s">
        <v>96</v>
      </c>
      <c r="C36" s="22" t="s">
        <v>97</v>
      </c>
      <c r="D36" s="22" t="s">
        <v>98</v>
      </c>
      <c r="E36" s="28">
        <v>25000</v>
      </c>
      <c r="F36" s="23">
        <v>357.58</v>
      </c>
      <c r="G36" s="23">
        <v>0.37</v>
      </c>
      <c r="H36" s="24" t="s">
        <v>36</v>
      </c>
      <c r="I36" s="25"/>
      <c r="K36" s="32"/>
      <c r="L36" s="32"/>
      <c r="M36" s="32"/>
      <c r="N36" s="29"/>
    </row>
    <row r="37" spans="2:14" x14ac:dyDescent="0.2">
      <c r="B37" s="27" t="s">
        <v>99</v>
      </c>
      <c r="C37" s="22" t="s">
        <v>100</v>
      </c>
      <c r="D37" s="22" t="s">
        <v>85</v>
      </c>
      <c r="E37" s="28">
        <v>25565</v>
      </c>
      <c r="F37" s="23">
        <v>354.18</v>
      </c>
      <c r="G37" s="23">
        <v>0.36</v>
      </c>
      <c r="H37" s="24" t="s">
        <v>36</v>
      </c>
      <c r="I37" s="25"/>
      <c r="K37" s="32"/>
      <c r="L37" s="32"/>
      <c r="M37" s="32"/>
      <c r="N37" s="29"/>
    </row>
    <row r="38" spans="2:14" x14ac:dyDescent="0.2">
      <c r="B38" s="27" t="s">
        <v>101</v>
      </c>
      <c r="C38" s="22" t="s">
        <v>102</v>
      </c>
      <c r="D38" s="22" t="s">
        <v>103</v>
      </c>
      <c r="E38" s="28">
        <v>37007</v>
      </c>
      <c r="F38" s="23">
        <v>325.61</v>
      </c>
      <c r="G38" s="23">
        <v>0.33</v>
      </c>
      <c r="H38" s="24" t="s">
        <v>36</v>
      </c>
      <c r="I38" s="25"/>
      <c r="K38" s="32"/>
      <c r="L38" s="32"/>
      <c r="M38" s="32"/>
      <c r="N38" s="29"/>
    </row>
    <row r="39" spans="2:14" x14ac:dyDescent="0.2">
      <c r="B39" s="27" t="s">
        <v>104</v>
      </c>
      <c r="C39" s="22" t="s">
        <v>105</v>
      </c>
      <c r="D39" s="22" t="s">
        <v>17</v>
      </c>
      <c r="E39" s="28">
        <v>40900</v>
      </c>
      <c r="F39" s="23">
        <v>322.25</v>
      </c>
      <c r="G39" s="23">
        <v>0.33</v>
      </c>
      <c r="H39" s="24" t="s">
        <v>18</v>
      </c>
      <c r="I39" s="25"/>
      <c r="K39" s="32"/>
      <c r="L39" s="32"/>
      <c r="M39" s="32"/>
      <c r="N39" s="29"/>
    </row>
    <row r="40" spans="2:14" x14ac:dyDescent="0.2">
      <c r="B40" s="27" t="s">
        <v>106</v>
      </c>
      <c r="C40" s="22" t="s">
        <v>107</v>
      </c>
      <c r="D40" s="22" t="s">
        <v>95</v>
      </c>
      <c r="E40" s="28">
        <v>3568</v>
      </c>
      <c r="F40" s="23">
        <v>288.66000000000003</v>
      </c>
      <c r="G40" s="23">
        <v>0.28999999999999998</v>
      </c>
      <c r="H40" s="24" t="s">
        <v>36</v>
      </c>
      <c r="I40" s="25"/>
      <c r="K40" s="32"/>
      <c r="L40" s="32"/>
      <c r="M40" s="32"/>
      <c r="N40" s="29"/>
    </row>
    <row r="41" spans="2:14" x14ac:dyDescent="0.2">
      <c r="B41" s="27" t="s">
        <v>108</v>
      </c>
      <c r="C41" s="22" t="s">
        <v>109</v>
      </c>
      <c r="D41" s="22" t="s">
        <v>50</v>
      </c>
      <c r="E41" s="28">
        <v>50000</v>
      </c>
      <c r="F41" s="23">
        <v>277.25</v>
      </c>
      <c r="G41" s="23">
        <v>0.28000000000000003</v>
      </c>
      <c r="H41" s="24" t="s">
        <v>18</v>
      </c>
      <c r="I41" s="25"/>
      <c r="K41" s="32"/>
      <c r="L41" s="32"/>
      <c r="M41" s="32"/>
      <c r="N41" s="29"/>
    </row>
    <row r="42" spans="2:14" x14ac:dyDescent="0.2">
      <c r="B42" s="27" t="s">
        <v>110</v>
      </c>
      <c r="C42" s="22" t="s">
        <v>111</v>
      </c>
      <c r="D42" s="22" t="s">
        <v>70</v>
      </c>
      <c r="E42" s="28">
        <v>35000</v>
      </c>
      <c r="F42" s="23">
        <v>270.58999999999997</v>
      </c>
      <c r="G42" s="23">
        <v>0.28000000000000003</v>
      </c>
      <c r="H42" s="24" t="s">
        <v>36</v>
      </c>
      <c r="I42" s="25"/>
      <c r="K42" s="32"/>
      <c r="L42" s="32"/>
      <c r="M42" s="32"/>
      <c r="N42" s="29"/>
    </row>
    <row r="43" spans="2:14" x14ac:dyDescent="0.2">
      <c r="B43" s="27" t="s">
        <v>112</v>
      </c>
      <c r="C43" s="22" t="s">
        <v>113</v>
      </c>
      <c r="D43" s="22" t="s">
        <v>58</v>
      </c>
      <c r="E43" s="28">
        <v>7500</v>
      </c>
      <c r="F43" s="23">
        <v>258.10000000000002</v>
      </c>
      <c r="G43" s="23">
        <v>0.26</v>
      </c>
      <c r="H43" s="24" t="s">
        <v>36</v>
      </c>
      <c r="I43" s="25"/>
      <c r="K43" s="32"/>
      <c r="L43" s="32"/>
      <c r="M43" s="32"/>
      <c r="N43" s="29"/>
    </row>
    <row r="44" spans="2:14" x14ac:dyDescent="0.2">
      <c r="B44" s="27" t="s">
        <v>114</v>
      </c>
      <c r="C44" s="22" t="s">
        <v>115</v>
      </c>
      <c r="D44" s="22" t="s">
        <v>23</v>
      </c>
      <c r="E44" s="28">
        <v>45000</v>
      </c>
      <c r="F44" s="23">
        <v>217.17</v>
      </c>
      <c r="G44" s="23">
        <v>0.22</v>
      </c>
      <c r="H44" s="24" t="s">
        <v>18</v>
      </c>
      <c r="I44" s="25"/>
      <c r="K44" s="32"/>
      <c r="L44" s="32"/>
      <c r="M44" s="32"/>
      <c r="N44" s="29"/>
    </row>
    <row r="45" spans="2:14" x14ac:dyDescent="0.2">
      <c r="B45" s="27" t="s">
        <v>116</v>
      </c>
      <c r="C45" s="22" t="s">
        <v>117</v>
      </c>
      <c r="D45" s="22" t="s">
        <v>95</v>
      </c>
      <c r="E45" s="28">
        <v>24576</v>
      </c>
      <c r="F45" s="23">
        <v>215.13</v>
      </c>
      <c r="G45" s="23">
        <v>0.22</v>
      </c>
      <c r="H45" s="24" t="s">
        <v>36</v>
      </c>
      <c r="I45" s="25"/>
      <c r="K45" s="32"/>
      <c r="L45" s="32"/>
      <c r="M45" s="32"/>
      <c r="N45" s="29"/>
    </row>
    <row r="46" spans="2:14" x14ac:dyDescent="0.2">
      <c r="B46" s="27" t="s">
        <v>118</v>
      </c>
      <c r="C46" s="22" t="s">
        <v>119</v>
      </c>
      <c r="D46" s="22" t="s">
        <v>98</v>
      </c>
      <c r="E46" s="28">
        <v>16300</v>
      </c>
      <c r="F46" s="23">
        <v>199.16</v>
      </c>
      <c r="G46" s="23">
        <v>0.2</v>
      </c>
      <c r="H46" s="24" t="s">
        <v>36</v>
      </c>
      <c r="I46" s="25"/>
      <c r="K46" s="32"/>
      <c r="L46" s="32"/>
      <c r="M46" s="32"/>
      <c r="N46" s="29"/>
    </row>
    <row r="47" spans="2:14" x14ac:dyDescent="0.2">
      <c r="B47" s="27" t="s">
        <v>120</v>
      </c>
      <c r="C47" s="22" t="s">
        <v>121</v>
      </c>
      <c r="D47" s="22" t="s">
        <v>95</v>
      </c>
      <c r="E47" s="28">
        <v>8100</v>
      </c>
      <c r="F47" s="23">
        <v>149.44999999999999</v>
      </c>
      <c r="G47" s="23">
        <v>0.15</v>
      </c>
      <c r="H47" s="24" t="s">
        <v>41</v>
      </c>
      <c r="I47" s="25"/>
      <c r="J47" s="33"/>
      <c r="K47" s="32"/>
      <c r="L47" s="32"/>
      <c r="M47" s="32"/>
      <c r="N47" s="29"/>
    </row>
    <row r="48" spans="2:14" x14ac:dyDescent="0.2">
      <c r="B48" s="27" t="s">
        <v>122</v>
      </c>
      <c r="C48" s="22" t="s">
        <v>123</v>
      </c>
      <c r="D48" s="22" t="s">
        <v>124</v>
      </c>
      <c r="E48" s="28">
        <v>16500</v>
      </c>
      <c r="F48" s="23">
        <v>124.77</v>
      </c>
      <c r="G48" s="23">
        <v>0.13</v>
      </c>
      <c r="H48" s="24" t="s">
        <v>18</v>
      </c>
      <c r="I48" s="25"/>
      <c r="J48" s="33"/>
      <c r="K48" s="32"/>
      <c r="L48" s="32"/>
      <c r="M48" s="32"/>
      <c r="N48" s="29"/>
    </row>
    <row r="49" spans="2:14" x14ac:dyDescent="0.2">
      <c r="B49" s="27" t="s">
        <v>125</v>
      </c>
      <c r="C49" s="22" t="s">
        <v>126</v>
      </c>
      <c r="D49" s="22" t="s">
        <v>103</v>
      </c>
      <c r="E49" s="28">
        <v>7624</v>
      </c>
      <c r="F49" s="23">
        <v>72</v>
      </c>
      <c r="G49" s="23">
        <v>7.0000000000000007E-2</v>
      </c>
      <c r="H49" s="24" t="s">
        <v>36</v>
      </c>
      <c r="I49" s="25"/>
      <c r="K49" s="32"/>
      <c r="L49" s="32"/>
      <c r="M49" s="32"/>
      <c r="N49" s="29"/>
    </row>
    <row r="50" spans="2:14" x14ac:dyDescent="0.2">
      <c r="B50" s="34" t="s">
        <v>127</v>
      </c>
      <c r="C50" s="35"/>
      <c r="D50" s="35"/>
      <c r="E50" s="35"/>
      <c r="F50" s="36">
        <f>SUM(F7:F49)</f>
        <v>23546.83</v>
      </c>
      <c r="G50" s="36">
        <f>SUM(G7:G49)</f>
        <v>24.029999999999998</v>
      </c>
      <c r="H50" s="37"/>
      <c r="I50" s="38"/>
      <c r="K50" s="32"/>
      <c r="L50" s="32"/>
      <c r="M50" s="32"/>
      <c r="N50" s="29"/>
    </row>
    <row r="51" spans="2:14" x14ac:dyDescent="0.2">
      <c r="B51" s="39" t="s">
        <v>128</v>
      </c>
      <c r="C51" s="39"/>
      <c r="D51" s="39"/>
      <c r="E51" s="39"/>
      <c r="F51" s="40">
        <f>F50</f>
        <v>23546.83</v>
      </c>
      <c r="G51" s="40">
        <f>G50</f>
        <v>24.029999999999998</v>
      </c>
      <c r="H51" s="41"/>
      <c r="I51" s="41"/>
      <c r="K51" s="32"/>
      <c r="L51" s="32"/>
      <c r="M51" s="32"/>
      <c r="N51" s="29"/>
    </row>
    <row r="52" spans="2:14" x14ac:dyDescent="0.2">
      <c r="B52" s="42" t="s">
        <v>129</v>
      </c>
      <c r="C52" s="43"/>
      <c r="D52" s="43"/>
      <c r="E52" s="43"/>
      <c r="F52" s="44"/>
      <c r="G52" s="44"/>
      <c r="H52" s="44"/>
      <c r="I52" s="44"/>
      <c r="K52" s="32"/>
      <c r="L52" s="32"/>
      <c r="M52" s="32"/>
      <c r="N52" s="29"/>
    </row>
    <row r="53" spans="2:14" x14ac:dyDescent="0.2">
      <c r="B53" s="45" t="s">
        <v>14</v>
      </c>
      <c r="C53" s="22"/>
      <c r="D53" s="22"/>
      <c r="E53" s="22"/>
      <c r="F53" s="23"/>
      <c r="G53" s="23"/>
      <c r="H53" s="23"/>
      <c r="I53" s="23"/>
      <c r="K53" s="32"/>
      <c r="L53" s="32"/>
      <c r="M53" s="32"/>
      <c r="N53" s="29"/>
    </row>
    <row r="54" spans="2:14" x14ac:dyDescent="0.2">
      <c r="B54" s="22" t="s">
        <v>130</v>
      </c>
      <c r="C54" s="22" t="s">
        <v>131</v>
      </c>
      <c r="D54" s="22" t="s">
        <v>132</v>
      </c>
      <c r="E54" s="28">
        <v>4000</v>
      </c>
      <c r="F54" s="23">
        <v>4019.1</v>
      </c>
      <c r="G54" s="23">
        <v>4.1100000000000003</v>
      </c>
      <c r="H54" s="23"/>
      <c r="I54" s="23">
        <v>7.43</v>
      </c>
      <c r="K54" s="32"/>
      <c r="L54" s="32"/>
      <c r="M54" s="32"/>
      <c r="N54" s="29"/>
    </row>
    <row r="55" spans="2:14" x14ac:dyDescent="0.2">
      <c r="B55" s="22" t="s">
        <v>133</v>
      </c>
      <c r="C55" s="22" t="s">
        <v>134</v>
      </c>
      <c r="D55" s="22" t="s">
        <v>132</v>
      </c>
      <c r="E55" s="28">
        <v>250</v>
      </c>
      <c r="F55" s="23">
        <v>2617.08</v>
      </c>
      <c r="G55" s="23">
        <v>2.67</v>
      </c>
      <c r="H55" s="23"/>
      <c r="I55" s="23">
        <v>7.3</v>
      </c>
      <c r="K55" s="32"/>
      <c r="L55" s="32"/>
      <c r="M55" s="32"/>
      <c r="N55" s="29"/>
    </row>
    <row r="56" spans="2:14" x14ac:dyDescent="0.2">
      <c r="B56" s="22" t="s">
        <v>135</v>
      </c>
      <c r="C56" s="22" t="s">
        <v>136</v>
      </c>
      <c r="D56" s="22" t="s">
        <v>132</v>
      </c>
      <c r="E56" s="28">
        <v>250</v>
      </c>
      <c r="F56" s="23">
        <v>2613.7199999999998</v>
      </c>
      <c r="G56" s="23">
        <v>2.67</v>
      </c>
      <c r="H56" s="23"/>
      <c r="I56" s="23">
        <v>7.67</v>
      </c>
      <c r="K56" s="32"/>
      <c r="L56" s="32"/>
      <c r="M56" s="32"/>
      <c r="N56" s="29"/>
    </row>
    <row r="57" spans="2:14" x14ac:dyDescent="0.2">
      <c r="B57" s="22" t="s">
        <v>137</v>
      </c>
      <c r="C57" s="22" t="s">
        <v>138</v>
      </c>
      <c r="D57" s="22" t="s">
        <v>132</v>
      </c>
      <c r="E57" s="28">
        <v>250</v>
      </c>
      <c r="F57" s="23">
        <v>2606.13</v>
      </c>
      <c r="G57" s="23">
        <v>2.66</v>
      </c>
      <c r="H57" s="23"/>
      <c r="I57" s="23">
        <v>7.24</v>
      </c>
      <c r="K57" s="32"/>
      <c r="L57" s="32"/>
      <c r="M57" s="32"/>
      <c r="N57" s="29"/>
    </row>
    <row r="58" spans="2:14" x14ac:dyDescent="0.2">
      <c r="B58" s="22" t="s">
        <v>139</v>
      </c>
      <c r="C58" s="22" t="s">
        <v>140</v>
      </c>
      <c r="D58" s="22" t="s">
        <v>132</v>
      </c>
      <c r="E58" s="28">
        <v>2500</v>
      </c>
      <c r="F58" s="23">
        <v>2531.9899999999998</v>
      </c>
      <c r="G58" s="23">
        <v>2.59</v>
      </c>
      <c r="H58" s="23"/>
      <c r="I58" s="23">
        <v>7.48</v>
      </c>
      <c r="K58" s="32"/>
      <c r="L58" s="32"/>
      <c r="M58" s="32"/>
      <c r="N58" s="29"/>
    </row>
    <row r="59" spans="2:14" x14ac:dyDescent="0.2">
      <c r="B59" s="22" t="s">
        <v>141</v>
      </c>
      <c r="C59" s="22" t="s">
        <v>142</v>
      </c>
      <c r="D59" s="22" t="s">
        <v>132</v>
      </c>
      <c r="E59" s="28">
        <v>2500</v>
      </c>
      <c r="F59" s="23">
        <v>2515.66</v>
      </c>
      <c r="G59" s="23">
        <v>2.57</v>
      </c>
      <c r="H59" s="23"/>
      <c r="I59" s="23">
        <v>7.52</v>
      </c>
      <c r="K59" s="32"/>
      <c r="L59" s="32"/>
      <c r="M59" s="32"/>
      <c r="N59" s="29"/>
    </row>
    <row r="60" spans="2:14" x14ac:dyDescent="0.2">
      <c r="B60" s="22" t="s">
        <v>143</v>
      </c>
      <c r="C60" s="22" t="s">
        <v>144</v>
      </c>
      <c r="D60" s="22" t="s">
        <v>132</v>
      </c>
      <c r="E60" s="28">
        <v>2500</v>
      </c>
      <c r="F60" s="23">
        <v>2500.56</v>
      </c>
      <c r="G60" s="23">
        <v>2.5499999999999998</v>
      </c>
      <c r="H60" s="23"/>
      <c r="I60" s="23">
        <v>8.0399999999999991</v>
      </c>
      <c r="K60" s="32"/>
      <c r="L60" s="32"/>
      <c r="M60" s="32"/>
      <c r="N60" s="29"/>
    </row>
    <row r="61" spans="2:14" x14ac:dyDescent="0.2">
      <c r="B61" s="22" t="s">
        <v>145</v>
      </c>
      <c r="C61" s="22" t="s">
        <v>146</v>
      </c>
      <c r="D61" s="22" t="s">
        <v>147</v>
      </c>
      <c r="E61" s="28">
        <v>250</v>
      </c>
      <c r="F61" s="23">
        <v>2495.3000000000002</v>
      </c>
      <c r="G61" s="23">
        <v>2.5499999999999998</v>
      </c>
      <c r="H61" s="23"/>
      <c r="I61" s="23">
        <v>8.11</v>
      </c>
      <c r="K61" s="32"/>
      <c r="L61" s="32"/>
      <c r="M61" s="32"/>
      <c r="N61" s="29"/>
    </row>
    <row r="62" spans="2:14" x14ac:dyDescent="0.2">
      <c r="B62" s="22" t="s">
        <v>148</v>
      </c>
      <c r="C62" s="22" t="s">
        <v>149</v>
      </c>
      <c r="D62" s="22" t="s">
        <v>132</v>
      </c>
      <c r="E62" s="28">
        <v>250</v>
      </c>
      <c r="F62" s="23">
        <v>2495.0100000000002</v>
      </c>
      <c r="G62" s="23">
        <v>2.5499999999999998</v>
      </c>
      <c r="H62" s="23"/>
      <c r="I62" s="23">
        <v>7.77</v>
      </c>
      <c r="K62" s="32"/>
      <c r="L62" s="32"/>
      <c r="M62" s="32"/>
      <c r="N62" s="29"/>
    </row>
    <row r="63" spans="2:14" x14ac:dyDescent="0.2">
      <c r="B63" s="22" t="s">
        <v>150</v>
      </c>
      <c r="C63" s="22" t="s">
        <v>151</v>
      </c>
      <c r="D63" s="22" t="s">
        <v>152</v>
      </c>
      <c r="E63" s="28">
        <v>250</v>
      </c>
      <c r="F63" s="23">
        <v>2493.4499999999998</v>
      </c>
      <c r="G63" s="23">
        <v>2.5499999999999998</v>
      </c>
      <c r="H63" s="23"/>
      <c r="I63" s="23">
        <v>7.75</v>
      </c>
      <c r="K63" s="32"/>
      <c r="L63" s="32"/>
      <c r="M63" s="32"/>
      <c r="N63" s="29"/>
    </row>
    <row r="64" spans="2:14" x14ac:dyDescent="0.2">
      <c r="B64" s="22" t="s">
        <v>153</v>
      </c>
      <c r="C64" s="22" t="s">
        <v>154</v>
      </c>
      <c r="D64" s="22" t="s">
        <v>132</v>
      </c>
      <c r="E64" s="28">
        <v>2500</v>
      </c>
      <c r="F64" s="23">
        <v>2493.2399999999998</v>
      </c>
      <c r="G64" s="23">
        <v>2.5499999999999998</v>
      </c>
      <c r="H64" s="23"/>
      <c r="I64" s="23">
        <v>7.72</v>
      </c>
      <c r="K64" s="32"/>
      <c r="L64" s="32"/>
      <c r="M64" s="32"/>
      <c r="N64" s="29"/>
    </row>
    <row r="65" spans="2:14" x14ac:dyDescent="0.2">
      <c r="B65" s="22" t="s">
        <v>155</v>
      </c>
      <c r="C65" s="22" t="s">
        <v>156</v>
      </c>
      <c r="D65" s="22" t="s">
        <v>132</v>
      </c>
      <c r="E65" s="28">
        <v>250</v>
      </c>
      <c r="F65" s="23">
        <v>2478.23</v>
      </c>
      <c r="G65" s="23">
        <v>2.5299999999999998</v>
      </c>
      <c r="H65" s="23"/>
      <c r="I65" s="23">
        <v>8</v>
      </c>
      <c r="J65" s="33"/>
      <c r="K65" s="32"/>
      <c r="L65" s="32"/>
      <c r="M65" s="32"/>
      <c r="N65" s="29"/>
    </row>
    <row r="66" spans="2:14" x14ac:dyDescent="0.2">
      <c r="B66" s="22" t="s">
        <v>157</v>
      </c>
      <c r="C66" s="22" t="s">
        <v>158</v>
      </c>
      <c r="D66" s="22" t="s">
        <v>132</v>
      </c>
      <c r="E66" s="28">
        <v>200</v>
      </c>
      <c r="F66" s="23">
        <v>1991.15</v>
      </c>
      <c r="G66" s="23">
        <v>2.0299999999999998</v>
      </c>
      <c r="H66" s="23"/>
      <c r="I66" s="23">
        <v>8.16</v>
      </c>
      <c r="J66" s="33"/>
      <c r="K66" s="32"/>
      <c r="L66" s="32"/>
      <c r="M66" s="32"/>
      <c r="N66" s="29"/>
    </row>
    <row r="67" spans="2:14" x14ac:dyDescent="0.2">
      <c r="B67" s="22" t="s">
        <v>159</v>
      </c>
      <c r="C67" s="22" t="s">
        <v>160</v>
      </c>
      <c r="D67" s="22" t="s">
        <v>132</v>
      </c>
      <c r="E67" s="28">
        <v>150</v>
      </c>
      <c r="F67" s="23">
        <v>1515.9</v>
      </c>
      <c r="G67" s="23">
        <v>1.55</v>
      </c>
      <c r="H67" s="23"/>
      <c r="I67" s="23">
        <v>7.23</v>
      </c>
      <c r="K67" s="32"/>
      <c r="L67" s="32"/>
      <c r="M67" s="32"/>
      <c r="N67" s="29"/>
    </row>
    <row r="68" spans="2:14" x14ac:dyDescent="0.2">
      <c r="B68" s="22" t="s">
        <v>161</v>
      </c>
      <c r="C68" s="22" t="s">
        <v>162</v>
      </c>
      <c r="D68" s="22" t="s">
        <v>132</v>
      </c>
      <c r="E68" s="28">
        <v>1000</v>
      </c>
      <c r="F68" s="23">
        <v>998.63</v>
      </c>
      <c r="G68" s="23">
        <v>1.02</v>
      </c>
      <c r="H68" s="23"/>
      <c r="I68" s="23">
        <v>7.57</v>
      </c>
      <c r="K68" s="32"/>
      <c r="L68" s="32"/>
      <c r="M68" s="32"/>
      <c r="N68" s="29"/>
    </row>
    <row r="69" spans="2:14" x14ac:dyDescent="0.2">
      <c r="B69" s="22" t="s">
        <v>163</v>
      </c>
      <c r="C69" s="22" t="s">
        <v>164</v>
      </c>
      <c r="D69" s="22" t="s">
        <v>132</v>
      </c>
      <c r="E69" s="28">
        <v>1000</v>
      </c>
      <c r="F69" s="23">
        <v>997.56</v>
      </c>
      <c r="G69" s="23">
        <v>1.02</v>
      </c>
      <c r="H69" s="23"/>
      <c r="I69" s="23">
        <v>7.75</v>
      </c>
      <c r="K69" s="32"/>
      <c r="L69" s="32"/>
      <c r="M69" s="32"/>
      <c r="N69" s="29"/>
    </row>
    <row r="70" spans="2:14" x14ac:dyDescent="0.2">
      <c r="B70" s="22" t="s">
        <v>165</v>
      </c>
      <c r="C70" s="22" t="s">
        <v>166</v>
      </c>
      <c r="D70" s="22" t="s">
        <v>132</v>
      </c>
      <c r="E70" s="28">
        <v>500</v>
      </c>
      <c r="F70" s="23">
        <v>499.5</v>
      </c>
      <c r="G70" s="23">
        <v>0.51</v>
      </c>
      <c r="H70" s="23"/>
      <c r="I70" s="23">
        <v>7.63</v>
      </c>
      <c r="K70" s="32"/>
      <c r="L70" s="32"/>
      <c r="M70" s="32"/>
      <c r="N70" s="29"/>
    </row>
    <row r="71" spans="2:14" x14ac:dyDescent="0.2">
      <c r="B71" s="35" t="s">
        <v>127</v>
      </c>
      <c r="C71" s="35"/>
      <c r="D71" s="35"/>
      <c r="E71" s="35"/>
      <c r="F71" s="36">
        <f>SUM(F53:F70)</f>
        <v>37862.21</v>
      </c>
      <c r="G71" s="36">
        <f>SUM(G53:G70)</f>
        <v>38.680000000000007</v>
      </c>
      <c r="H71" s="46"/>
      <c r="I71" s="46"/>
      <c r="J71" s="33"/>
      <c r="K71" s="32"/>
      <c r="L71" s="32"/>
      <c r="M71" s="32"/>
      <c r="N71" s="29"/>
    </row>
    <row r="72" spans="2:14" x14ac:dyDescent="0.2">
      <c r="B72" s="47" t="s">
        <v>128</v>
      </c>
      <c r="C72" s="47"/>
      <c r="D72" s="47"/>
      <c r="E72" s="47"/>
      <c r="F72" s="48">
        <f>F71</f>
        <v>37862.21</v>
      </c>
      <c r="G72" s="48">
        <f>G71</f>
        <v>38.680000000000007</v>
      </c>
      <c r="H72" s="48"/>
      <c r="I72" s="48"/>
      <c r="J72" s="33"/>
      <c r="K72" s="32"/>
      <c r="L72" s="32"/>
      <c r="M72" s="32"/>
      <c r="N72" s="29"/>
    </row>
    <row r="73" spans="2:14" x14ac:dyDescent="0.2">
      <c r="B73" s="45" t="s">
        <v>167</v>
      </c>
      <c r="C73" s="22"/>
      <c r="D73" s="22"/>
      <c r="E73" s="22"/>
      <c r="F73" s="23"/>
      <c r="G73" s="23"/>
      <c r="H73" s="23"/>
      <c r="I73" s="23"/>
      <c r="K73" s="32"/>
      <c r="L73" s="32"/>
      <c r="M73" s="32"/>
      <c r="N73" s="29"/>
    </row>
    <row r="74" spans="2:14" x14ac:dyDescent="0.2">
      <c r="B74" s="45" t="s">
        <v>168</v>
      </c>
      <c r="C74" s="22"/>
      <c r="D74" s="22"/>
      <c r="E74" s="22"/>
      <c r="F74" s="23"/>
      <c r="G74" s="23"/>
      <c r="H74" s="23"/>
      <c r="I74" s="23"/>
      <c r="K74" s="32"/>
      <c r="L74" s="32"/>
      <c r="M74" s="32"/>
      <c r="N74" s="29"/>
    </row>
    <row r="75" spans="2:14" x14ac:dyDescent="0.2">
      <c r="B75" s="22" t="s">
        <v>169</v>
      </c>
      <c r="C75" s="22" t="s">
        <v>170</v>
      </c>
      <c r="D75" s="22" t="s">
        <v>171</v>
      </c>
      <c r="E75" s="28">
        <v>500000</v>
      </c>
      <c r="F75" s="23">
        <v>490.65</v>
      </c>
      <c r="G75" s="23">
        <v>0.5</v>
      </c>
      <c r="H75" s="23"/>
      <c r="I75" s="23">
        <v>6.5</v>
      </c>
      <c r="K75" s="32"/>
      <c r="L75" s="32"/>
      <c r="M75" s="32"/>
      <c r="N75" s="29"/>
    </row>
    <row r="76" spans="2:14" x14ac:dyDescent="0.2">
      <c r="B76" s="35" t="s">
        <v>127</v>
      </c>
      <c r="C76" s="35"/>
      <c r="D76" s="35"/>
      <c r="E76" s="35"/>
      <c r="F76" s="36">
        <f>SUM(F74:F75)</f>
        <v>490.65</v>
      </c>
      <c r="G76" s="36">
        <f>SUM(G74:G75)</f>
        <v>0.5</v>
      </c>
      <c r="H76" s="46"/>
      <c r="I76" s="46"/>
      <c r="K76" s="32"/>
      <c r="L76" s="32"/>
      <c r="M76" s="32"/>
      <c r="N76" s="29"/>
    </row>
    <row r="77" spans="2:14" x14ac:dyDescent="0.2">
      <c r="B77" s="47" t="s">
        <v>128</v>
      </c>
      <c r="C77" s="47"/>
      <c r="D77" s="47"/>
      <c r="E77" s="47"/>
      <c r="F77" s="48">
        <f>+F76</f>
        <v>490.65</v>
      </c>
      <c r="G77" s="48">
        <f>+G76</f>
        <v>0.5</v>
      </c>
      <c r="H77" s="48"/>
      <c r="I77" s="48"/>
      <c r="K77" s="32"/>
      <c r="L77" s="32"/>
      <c r="M77" s="32"/>
      <c r="N77" s="29"/>
    </row>
    <row r="78" spans="2:14" x14ac:dyDescent="0.2">
      <c r="B78" s="45" t="s">
        <v>172</v>
      </c>
      <c r="C78" s="22"/>
      <c r="D78" s="22"/>
      <c r="E78" s="22"/>
      <c r="F78" s="23"/>
      <c r="G78" s="23"/>
      <c r="H78" s="23"/>
      <c r="I78" s="23"/>
      <c r="K78" s="32"/>
      <c r="L78" s="32"/>
      <c r="M78" s="32"/>
      <c r="N78" s="29"/>
    </row>
    <row r="79" spans="2:14" x14ac:dyDescent="0.2">
      <c r="B79" s="22" t="s">
        <v>173</v>
      </c>
      <c r="C79" s="22" t="s">
        <v>174</v>
      </c>
      <c r="D79" s="22" t="s">
        <v>175</v>
      </c>
      <c r="E79" s="28">
        <v>10000000</v>
      </c>
      <c r="F79" s="23">
        <v>10506.67</v>
      </c>
      <c r="G79" s="23">
        <v>10.73</v>
      </c>
      <c r="H79" s="23"/>
      <c r="I79" s="23">
        <v>7.01</v>
      </c>
      <c r="K79" s="32"/>
      <c r="L79" s="32"/>
      <c r="M79" s="32"/>
      <c r="N79" s="29"/>
    </row>
    <row r="80" spans="2:14" x14ac:dyDescent="0.2">
      <c r="B80" s="22" t="s">
        <v>176</v>
      </c>
      <c r="C80" s="22" t="s">
        <v>177</v>
      </c>
      <c r="D80" s="22" t="s">
        <v>175</v>
      </c>
      <c r="E80" s="28">
        <v>4000000</v>
      </c>
      <c r="F80" s="23">
        <v>4106.3</v>
      </c>
      <c r="G80" s="23">
        <v>4.1900000000000004</v>
      </c>
      <c r="H80" s="23"/>
      <c r="I80" s="23">
        <v>7.52</v>
      </c>
      <c r="K80" s="32"/>
      <c r="L80" s="32"/>
      <c r="M80" s="32"/>
      <c r="N80" s="29"/>
    </row>
    <row r="81" spans="2:14" x14ac:dyDescent="0.2">
      <c r="B81" s="22" t="s">
        <v>178</v>
      </c>
      <c r="C81" s="22" t="s">
        <v>179</v>
      </c>
      <c r="D81" s="22" t="s">
        <v>175</v>
      </c>
      <c r="E81" s="28">
        <v>3000000</v>
      </c>
      <c r="F81" s="23">
        <v>3093.14</v>
      </c>
      <c r="G81" s="23">
        <v>3.16</v>
      </c>
      <c r="H81" s="23"/>
      <c r="I81" s="23">
        <v>6.8</v>
      </c>
      <c r="K81" s="32"/>
      <c r="L81" s="32"/>
      <c r="M81" s="32"/>
      <c r="N81" s="29"/>
    </row>
    <row r="82" spans="2:14" x14ac:dyDescent="0.2">
      <c r="B82" s="22" t="s">
        <v>180</v>
      </c>
      <c r="C82" s="22" t="s">
        <v>181</v>
      </c>
      <c r="D82" s="22" t="s">
        <v>175</v>
      </c>
      <c r="E82" s="28">
        <v>2500000</v>
      </c>
      <c r="F82" s="23">
        <v>2554.58</v>
      </c>
      <c r="G82" s="23">
        <v>2.61</v>
      </c>
      <c r="H82" s="23"/>
      <c r="I82" s="23">
        <v>6.8</v>
      </c>
      <c r="K82" s="32"/>
      <c r="L82" s="32"/>
      <c r="M82" s="32"/>
      <c r="N82" s="29"/>
    </row>
    <row r="83" spans="2:14" x14ac:dyDescent="0.2">
      <c r="B83" s="22" t="s">
        <v>182</v>
      </c>
      <c r="C83" s="22" t="s">
        <v>183</v>
      </c>
      <c r="D83" s="22" t="s">
        <v>175</v>
      </c>
      <c r="E83" s="28">
        <v>2000000</v>
      </c>
      <c r="F83" s="23">
        <v>2054.9299999999998</v>
      </c>
      <c r="G83" s="23">
        <v>2.1</v>
      </c>
      <c r="H83" s="23"/>
      <c r="I83" s="23">
        <v>6.88</v>
      </c>
      <c r="K83" s="32"/>
      <c r="L83" s="32"/>
      <c r="M83" s="32"/>
      <c r="N83" s="29"/>
    </row>
    <row r="84" spans="2:14" x14ac:dyDescent="0.2">
      <c r="B84" s="22" t="s">
        <v>184</v>
      </c>
      <c r="C84" s="22" t="s">
        <v>185</v>
      </c>
      <c r="D84" s="22" t="s">
        <v>175</v>
      </c>
      <c r="E84" s="28">
        <v>1500000</v>
      </c>
      <c r="F84" s="23">
        <v>1521.83</v>
      </c>
      <c r="G84" s="23">
        <v>1.55</v>
      </c>
      <c r="H84" s="23"/>
      <c r="I84" s="23">
        <v>6.78</v>
      </c>
      <c r="K84" s="32"/>
      <c r="L84" s="32"/>
      <c r="M84" s="32"/>
      <c r="N84" s="29"/>
    </row>
    <row r="85" spans="2:14" x14ac:dyDescent="0.2">
      <c r="B85" s="22" t="s">
        <v>186</v>
      </c>
      <c r="C85" s="22" t="s">
        <v>187</v>
      </c>
      <c r="D85" s="22" t="s">
        <v>175</v>
      </c>
      <c r="E85" s="28">
        <v>1000000</v>
      </c>
      <c r="F85" s="23">
        <v>1056.03</v>
      </c>
      <c r="G85" s="23">
        <v>1.08</v>
      </c>
      <c r="H85" s="23"/>
      <c r="I85" s="23">
        <v>7.04</v>
      </c>
      <c r="K85" s="32"/>
      <c r="L85" s="32"/>
      <c r="M85" s="32"/>
      <c r="N85" s="29"/>
    </row>
    <row r="86" spans="2:14" x14ac:dyDescent="0.2">
      <c r="B86" s="22" t="s">
        <v>188</v>
      </c>
      <c r="C86" s="22" t="s">
        <v>189</v>
      </c>
      <c r="D86" s="22" t="s">
        <v>175</v>
      </c>
      <c r="E86" s="28">
        <v>1000000</v>
      </c>
      <c r="F86" s="23">
        <v>1024.3</v>
      </c>
      <c r="G86" s="23">
        <v>1.05</v>
      </c>
      <c r="H86" s="23"/>
      <c r="I86" s="23">
        <v>6.86</v>
      </c>
      <c r="K86" s="32"/>
      <c r="L86" s="32"/>
      <c r="M86" s="32"/>
      <c r="N86" s="29"/>
    </row>
    <row r="87" spans="2:14" x14ac:dyDescent="0.2">
      <c r="B87" s="22" t="s">
        <v>190</v>
      </c>
      <c r="C87" s="22" t="s">
        <v>191</v>
      </c>
      <c r="D87" s="22" t="s">
        <v>175</v>
      </c>
      <c r="E87" s="28">
        <v>500000</v>
      </c>
      <c r="F87" s="23">
        <v>516.13</v>
      </c>
      <c r="G87" s="23">
        <v>0.53</v>
      </c>
      <c r="H87" s="23"/>
      <c r="I87" s="23">
        <v>6.91</v>
      </c>
      <c r="J87" s="33"/>
      <c r="K87" s="32"/>
      <c r="L87" s="32"/>
      <c r="M87" s="32"/>
      <c r="N87" s="29"/>
    </row>
    <row r="88" spans="2:14" x14ac:dyDescent="0.2">
      <c r="B88" s="49" t="s">
        <v>192</v>
      </c>
      <c r="C88" s="49" t="s">
        <v>193</v>
      </c>
      <c r="D88" s="49" t="s">
        <v>175</v>
      </c>
      <c r="E88" s="50">
        <v>800</v>
      </c>
      <c r="F88" s="51">
        <v>0.88</v>
      </c>
      <c r="G88" s="51">
        <v>0</v>
      </c>
      <c r="H88" s="51"/>
      <c r="I88" s="51">
        <v>7.03</v>
      </c>
      <c r="K88" s="32"/>
      <c r="L88" s="32"/>
      <c r="M88" s="32"/>
      <c r="N88" s="29"/>
    </row>
    <row r="89" spans="2:14" x14ac:dyDescent="0.2">
      <c r="B89" s="52" t="s">
        <v>128</v>
      </c>
      <c r="C89" s="52"/>
      <c r="D89" s="52"/>
      <c r="E89" s="52"/>
      <c r="F89" s="53">
        <f>SUM(F79:F88)</f>
        <v>26434.790000000005</v>
      </c>
      <c r="G89" s="53">
        <f>SUM(G79:G88)</f>
        <v>27.000000000000004</v>
      </c>
      <c r="H89" s="53"/>
      <c r="I89" s="53"/>
      <c r="K89" s="32"/>
      <c r="L89" s="32"/>
      <c r="M89" s="32"/>
      <c r="N89" s="29"/>
    </row>
    <row r="90" spans="2:14" x14ac:dyDescent="0.2">
      <c r="B90" s="45" t="s">
        <v>194</v>
      </c>
      <c r="C90" s="22"/>
      <c r="D90" s="22"/>
      <c r="E90" s="22"/>
      <c r="F90" s="23"/>
      <c r="G90" s="23"/>
      <c r="H90" s="23"/>
      <c r="I90" s="23"/>
      <c r="J90" s="33"/>
      <c r="K90" s="32"/>
      <c r="L90" s="32"/>
      <c r="M90" s="32"/>
      <c r="N90" s="29"/>
    </row>
    <row r="91" spans="2:14" x14ac:dyDescent="0.2">
      <c r="B91" s="49" t="s">
        <v>195</v>
      </c>
      <c r="C91" s="49" t="s">
        <v>196</v>
      </c>
      <c r="D91" s="49" t="s">
        <v>194</v>
      </c>
      <c r="E91" s="50">
        <v>2753.8620000000001</v>
      </c>
      <c r="F91" s="51">
        <v>286.56</v>
      </c>
      <c r="G91" s="51">
        <v>0.28999999999999998</v>
      </c>
      <c r="H91" s="51"/>
      <c r="I91" s="51">
        <v>6.62</v>
      </c>
      <c r="J91" s="33"/>
      <c r="K91" s="32"/>
      <c r="L91" s="32"/>
      <c r="M91" s="32"/>
      <c r="N91" s="29"/>
    </row>
    <row r="92" spans="2:14" x14ac:dyDescent="0.2">
      <c r="B92" s="52" t="s">
        <v>128</v>
      </c>
      <c r="C92" s="52"/>
      <c r="D92" s="52"/>
      <c r="E92" s="52"/>
      <c r="F92" s="53">
        <f>SUM(F91:F91)</f>
        <v>286.56</v>
      </c>
      <c r="G92" s="53">
        <f>SUM(G91:G91)</f>
        <v>0.28999999999999998</v>
      </c>
      <c r="H92" s="53"/>
      <c r="I92" s="53"/>
      <c r="J92" s="33"/>
      <c r="K92" s="32"/>
      <c r="L92" s="32"/>
      <c r="M92" s="32"/>
      <c r="N92" s="29"/>
    </row>
    <row r="93" spans="2:14" x14ac:dyDescent="0.2">
      <c r="B93" s="45" t="s">
        <v>197</v>
      </c>
      <c r="C93" s="22"/>
      <c r="D93" s="22"/>
      <c r="E93" s="22"/>
      <c r="F93" s="23"/>
      <c r="G93" s="23"/>
      <c r="H93" s="23"/>
      <c r="I93" s="23"/>
      <c r="J93" s="33"/>
      <c r="K93" s="32"/>
      <c r="L93" s="32"/>
      <c r="M93" s="32"/>
      <c r="N93" s="29"/>
    </row>
    <row r="94" spans="2:14" x14ac:dyDescent="0.2">
      <c r="B94" s="22" t="s">
        <v>197</v>
      </c>
      <c r="C94" s="22"/>
      <c r="D94" s="22"/>
      <c r="E94" s="22"/>
      <c r="F94" s="23">
        <v>7486.99</v>
      </c>
      <c r="G94" s="23">
        <v>7.65</v>
      </c>
      <c r="H94" s="23"/>
      <c r="I94" s="23"/>
      <c r="K94" s="29"/>
      <c r="L94" s="29"/>
    </row>
    <row r="95" spans="2:14" x14ac:dyDescent="0.2">
      <c r="B95" s="35" t="s">
        <v>127</v>
      </c>
      <c r="C95" s="35"/>
      <c r="D95" s="35"/>
      <c r="E95" s="35"/>
      <c r="F95" s="36">
        <f>SUM(F93:F94)</f>
        <v>7486.99</v>
      </c>
      <c r="G95" s="36">
        <f>SUM(G93:G94)</f>
        <v>7.65</v>
      </c>
      <c r="H95" s="46"/>
      <c r="I95" s="46"/>
      <c r="K95" s="29"/>
      <c r="L95" s="29"/>
    </row>
    <row r="96" spans="2:14" x14ac:dyDescent="0.2">
      <c r="B96" s="54" t="s">
        <v>128</v>
      </c>
      <c r="C96" s="54"/>
      <c r="D96" s="54"/>
      <c r="E96" s="54"/>
      <c r="F96" s="55">
        <f>F95</f>
        <v>7486.99</v>
      </c>
      <c r="G96" s="55">
        <f>G95</f>
        <v>7.65</v>
      </c>
      <c r="H96" s="55"/>
      <c r="I96" s="55"/>
      <c r="K96" s="29"/>
      <c r="L96" s="29"/>
    </row>
    <row r="97" spans="2:12" x14ac:dyDescent="0.2">
      <c r="B97" s="56" t="s">
        <v>198</v>
      </c>
      <c r="C97" s="56"/>
      <c r="D97" s="56"/>
      <c r="E97" s="56"/>
      <c r="F97" s="57">
        <f>F98-(+F51+F72+F77+F89+F92+F96)</f>
        <v>1785.9999999999854</v>
      </c>
      <c r="G97" s="57">
        <f>G98-(+G51+G72+G77+G89+G92+G96)</f>
        <v>1.8499999999999801</v>
      </c>
      <c r="H97" s="57"/>
      <c r="I97" s="57"/>
      <c r="K97" s="29"/>
      <c r="L97" s="29"/>
    </row>
    <row r="98" spans="2:12" x14ac:dyDescent="0.2">
      <c r="B98" s="56" t="s">
        <v>199</v>
      </c>
      <c r="C98" s="56"/>
      <c r="D98" s="56"/>
      <c r="E98" s="56"/>
      <c r="F98" s="57">
        <v>97894.03</v>
      </c>
      <c r="G98" s="57">
        <v>100</v>
      </c>
      <c r="H98" s="57"/>
      <c r="I98" s="57"/>
      <c r="K98" s="29"/>
      <c r="L98" s="29"/>
    </row>
    <row r="99" spans="2:12" x14ac:dyDescent="0.2">
      <c r="K99" s="29"/>
      <c r="L99" s="29"/>
    </row>
    <row r="100" spans="2:12" x14ac:dyDescent="0.2">
      <c r="B100" s="33" t="s">
        <v>200</v>
      </c>
      <c r="K100" s="29"/>
      <c r="L100" s="29"/>
    </row>
    <row r="101" spans="2:12" ht="12.75" thickBot="1" x14ac:dyDescent="0.25">
      <c r="K101" s="29"/>
      <c r="L101" s="29"/>
    </row>
    <row r="102" spans="2:12" ht="13.5" thickTop="1" thickBot="1" x14ac:dyDescent="0.25">
      <c r="B102" s="58" t="s">
        <v>201</v>
      </c>
      <c r="C102" s="59">
        <v>3.8488000000000002</v>
      </c>
      <c r="K102" s="29"/>
      <c r="L102" s="29"/>
    </row>
    <row r="103" spans="2:12" ht="13.5" thickTop="1" thickBot="1" x14ac:dyDescent="0.25">
      <c r="K103" s="29"/>
      <c r="L103" s="29"/>
    </row>
    <row r="104" spans="2:12" ht="13.5" thickTop="1" thickBot="1" x14ac:dyDescent="0.25">
      <c r="B104" s="58" t="s">
        <v>202</v>
      </c>
      <c r="C104" s="60">
        <v>7.3099999999999998E-2</v>
      </c>
      <c r="K104" s="29"/>
      <c r="L104" s="29"/>
    </row>
    <row r="105" spans="2:12" ht="13.5" thickTop="1" thickBot="1" x14ac:dyDescent="0.25">
      <c r="K105" s="29"/>
      <c r="L105" s="29"/>
    </row>
    <row r="106" spans="2:12" ht="13.5" thickTop="1" thickBot="1" x14ac:dyDescent="0.25">
      <c r="B106" s="58" t="s">
        <v>203</v>
      </c>
      <c r="C106" s="59">
        <v>4.0401999999999996</v>
      </c>
      <c r="K106" s="29"/>
      <c r="L106" s="29"/>
    </row>
    <row r="107" spans="2:12" ht="13.5" thickTop="1" thickBot="1" x14ac:dyDescent="0.25">
      <c r="K107" s="29"/>
      <c r="L107" s="29"/>
    </row>
    <row r="108" spans="2:12" ht="13.5" thickTop="1" thickBot="1" x14ac:dyDescent="0.25">
      <c r="B108" s="61" t="s">
        <v>204</v>
      </c>
      <c r="C108" s="62">
        <v>5.7003784963013686</v>
      </c>
      <c r="K108" s="29"/>
      <c r="L108" s="29"/>
    </row>
    <row r="109" spans="2:12" ht="12.75" thickTop="1" x14ac:dyDescent="0.2">
      <c r="K109" s="29"/>
      <c r="L109" s="29"/>
    </row>
    <row r="110" spans="2:12" x14ac:dyDescent="0.2">
      <c r="B110" s="33" t="s">
        <v>205</v>
      </c>
      <c r="K110" s="29"/>
      <c r="L110" s="29"/>
    </row>
    <row r="111" spans="2:12" x14ac:dyDescent="0.2">
      <c r="B111" s="3" t="s">
        <v>206</v>
      </c>
      <c r="K111" s="29"/>
      <c r="L111" s="29"/>
    </row>
    <row r="112" spans="2:12" x14ac:dyDescent="0.2">
      <c r="B112" s="63" t="s">
        <v>207</v>
      </c>
      <c r="C112" s="64">
        <v>7.2943777000000001</v>
      </c>
      <c r="D112" s="65">
        <f>C112/$F$98</f>
        <v>7.4512998392241081E-5</v>
      </c>
      <c r="K112" s="29"/>
      <c r="L112" s="29"/>
    </row>
    <row r="113" spans="1:12" x14ac:dyDescent="0.2">
      <c r="B113" s="63" t="s">
        <v>208</v>
      </c>
      <c r="C113" s="64">
        <v>7.2943777000000001</v>
      </c>
      <c r="D113" s="65">
        <f>C113/$F$98</f>
        <v>7.4512998392241081E-5</v>
      </c>
      <c r="K113" s="29"/>
      <c r="L113" s="29"/>
    </row>
    <row r="114" spans="1:12" x14ac:dyDescent="0.2">
      <c r="B114" s="63" t="s">
        <v>209</v>
      </c>
      <c r="C114" s="66" t="s">
        <v>210</v>
      </c>
      <c r="D114" s="64" t="s">
        <v>210</v>
      </c>
      <c r="K114" s="29"/>
      <c r="L114" s="29"/>
    </row>
    <row r="115" spans="1:12" x14ac:dyDescent="0.2">
      <c r="B115" s="3" t="s">
        <v>211</v>
      </c>
      <c r="K115" s="29"/>
      <c r="L115" s="29"/>
    </row>
    <row r="116" spans="1:12" x14ac:dyDescent="0.2">
      <c r="B116" s="33" t="s">
        <v>212</v>
      </c>
      <c r="C116" s="33"/>
      <c r="D116" s="67" t="str">
        <f>[1]FR!D68</f>
        <v>As on March,31 2024</v>
      </c>
      <c r="E116" s="68" t="str">
        <f>[1]FR!E68</f>
        <v>As on September,30 2024</v>
      </c>
      <c r="K116" s="29"/>
      <c r="L116" s="29"/>
    </row>
    <row r="117" spans="1:12" x14ac:dyDescent="0.2">
      <c r="A117" s="69">
        <v>100601</v>
      </c>
      <c r="B117" s="3" t="s">
        <v>213</v>
      </c>
      <c r="D117" s="70">
        <v>86.502399999999994</v>
      </c>
      <c r="E117" s="70">
        <v>93.864699999999999</v>
      </c>
      <c r="K117" s="29"/>
      <c r="L117" s="29"/>
    </row>
    <row r="118" spans="1:12" x14ac:dyDescent="0.2">
      <c r="A118" s="69">
        <v>100600</v>
      </c>
      <c r="B118" s="3" t="s">
        <v>214</v>
      </c>
      <c r="D118" s="70">
        <v>13.2584</v>
      </c>
      <c r="E118" s="70">
        <v>13.7645</v>
      </c>
      <c r="K118" s="29"/>
      <c r="L118" s="29"/>
    </row>
    <row r="119" spans="1:12" x14ac:dyDescent="0.2">
      <c r="A119" s="69">
        <v>112378</v>
      </c>
      <c r="B119" s="3" t="s">
        <v>215</v>
      </c>
      <c r="D119" s="70">
        <v>13.712199999999999</v>
      </c>
      <c r="E119" s="70">
        <v>14.369199999999999</v>
      </c>
      <c r="K119" s="29"/>
      <c r="L119" s="29"/>
    </row>
    <row r="120" spans="1:12" x14ac:dyDescent="0.2">
      <c r="A120" s="69">
        <v>118309</v>
      </c>
      <c r="B120" s="3" t="s">
        <v>216</v>
      </c>
      <c r="D120" s="70">
        <v>97.788399999999996</v>
      </c>
      <c r="E120" s="70">
        <v>106.7394</v>
      </c>
      <c r="K120" s="29"/>
      <c r="L120" s="29"/>
    </row>
    <row r="121" spans="1:12" x14ac:dyDescent="0.2">
      <c r="A121" s="69">
        <v>118311</v>
      </c>
      <c r="B121" s="3" t="s">
        <v>217</v>
      </c>
      <c r="D121" s="70">
        <v>16.0914</v>
      </c>
      <c r="E121" s="70">
        <v>16.9407</v>
      </c>
      <c r="K121" s="29"/>
      <c r="L121" s="29"/>
    </row>
    <row r="122" spans="1:12" x14ac:dyDescent="0.2">
      <c r="A122" s="69">
        <v>118310</v>
      </c>
      <c r="B122" s="3" t="s">
        <v>218</v>
      </c>
      <c r="D122" s="70">
        <v>16.047699999999999</v>
      </c>
      <c r="E122" s="70">
        <v>16.913499999999999</v>
      </c>
      <c r="K122" s="29"/>
      <c r="L122" s="29"/>
    </row>
    <row r="123" spans="1:12" x14ac:dyDescent="0.2">
      <c r="A123" s="69"/>
      <c r="K123" s="29"/>
      <c r="L123" s="29"/>
    </row>
    <row r="124" spans="1:12" x14ac:dyDescent="0.2">
      <c r="A124" s="69"/>
      <c r="B124" s="3" t="s">
        <v>219</v>
      </c>
      <c r="D124" s="68" t="s">
        <v>220</v>
      </c>
      <c r="E124" s="68" t="s">
        <v>221</v>
      </c>
      <c r="K124" s="29"/>
      <c r="L124" s="29"/>
    </row>
    <row r="125" spans="1:12" x14ac:dyDescent="0.2">
      <c r="A125" s="69">
        <v>100600</v>
      </c>
      <c r="B125" s="3" t="s">
        <v>214</v>
      </c>
      <c r="D125" s="70">
        <v>0.6</v>
      </c>
      <c r="E125" s="70">
        <v>0.6</v>
      </c>
      <c r="K125" s="29"/>
      <c r="L125" s="29"/>
    </row>
    <row r="126" spans="1:12" x14ac:dyDescent="0.2">
      <c r="A126" s="69">
        <v>112378</v>
      </c>
      <c r="B126" s="3" t="s">
        <v>215</v>
      </c>
      <c r="D126" s="70">
        <v>0.5</v>
      </c>
      <c r="E126" s="70">
        <v>0.5</v>
      </c>
      <c r="K126" s="29"/>
      <c r="L126" s="29"/>
    </row>
    <row r="127" spans="1:12" x14ac:dyDescent="0.2">
      <c r="A127" s="69">
        <v>118311</v>
      </c>
      <c r="B127" s="3" t="s">
        <v>217</v>
      </c>
      <c r="D127" s="70">
        <v>0.6</v>
      </c>
      <c r="E127" s="70">
        <v>0.6</v>
      </c>
      <c r="K127" s="29"/>
      <c r="L127" s="29"/>
    </row>
    <row r="128" spans="1:12" x14ac:dyDescent="0.2">
      <c r="A128" s="69">
        <v>118310</v>
      </c>
      <c r="B128" s="3" t="s">
        <v>218</v>
      </c>
      <c r="D128" s="70">
        <v>0.59</v>
      </c>
      <c r="E128" s="70">
        <v>0.59</v>
      </c>
      <c r="K128" s="29"/>
      <c r="L128" s="29"/>
    </row>
    <row r="129" spans="2:12" x14ac:dyDescent="0.2">
      <c r="K129" s="29"/>
      <c r="L129" s="29"/>
    </row>
    <row r="130" spans="2:12" x14ac:dyDescent="0.2">
      <c r="B130" s="3" t="s">
        <v>222</v>
      </c>
      <c r="K130" s="29"/>
      <c r="L130" s="29"/>
    </row>
    <row r="131" spans="2:12" x14ac:dyDescent="0.2">
      <c r="B131" s="3" t="s">
        <v>223</v>
      </c>
      <c r="K131" s="29"/>
      <c r="L131" s="29"/>
    </row>
    <row r="132" spans="2:12" x14ac:dyDescent="0.2">
      <c r="B132" s="3" t="s">
        <v>224</v>
      </c>
      <c r="K132" s="29"/>
      <c r="L132" s="29"/>
    </row>
    <row r="133" spans="2:12" x14ac:dyDescent="0.2">
      <c r="K133" s="29"/>
      <c r="L133" s="29"/>
    </row>
    <row r="134" spans="2:12" x14ac:dyDescent="0.2">
      <c r="B134" s="33"/>
      <c r="C134" s="33"/>
      <c r="D134" s="33"/>
      <c r="E134" s="33"/>
      <c r="K134" s="29"/>
      <c r="L134" s="29"/>
    </row>
    <row r="135" spans="2:12" x14ac:dyDescent="0.2">
      <c r="K135" s="29"/>
      <c r="L135" s="29"/>
    </row>
    <row r="136" spans="2:12" x14ac:dyDescent="0.2">
      <c r="K136" s="29"/>
      <c r="L136" s="29"/>
    </row>
    <row r="137" spans="2:12" x14ac:dyDescent="0.2">
      <c r="K137" s="29"/>
      <c r="L137" s="29"/>
    </row>
    <row r="138" spans="2:12" x14ac:dyDescent="0.2">
      <c r="K138" s="29"/>
      <c r="L138" s="29"/>
    </row>
    <row r="139" spans="2:12" x14ac:dyDescent="0.2">
      <c r="K139" s="29"/>
      <c r="L139" s="29"/>
    </row>
    <row r="140" spans="2:12" x14ac:dyDescent="0.2">
      <c r="K140" s="29"/>
      <c r="L140" s="29"/>
    </row>
    <row r="141" spans="2:12" x14ac:dyDescent="0.2">
      <c r="K141" s="29"/>
      <c r="L141" s="29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16:27:57</KDate>
  <Classification>Public</Classification>
  <Subclassification/>
  <HostName>MUMCMP00915</HostName>
  <Domain_User>CANARAROBECOMF/396</Domain_User>
  <IPAdd>192.9.198.198</IPAdd>
  <FilePath>Book20</FilePath>
  <KID>A4BB6D0D6391638640016770570544</KID>
  <UniqueName/>
  <Suggested/>
  <Justification/>
</Klassify>
</file>

<file path=customXml/itemProps1.xml><?xml version="1.0" encoding="utf-8"?>
<ds:datastoreItem xmlns:ds="http://schemas.openxmlformats.org/officeDocument/2006/customXml" ds:itemID="{5E68732D-112B-4D50-9FB7-1744AB7BAC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2024-10-08T10:57:50Z</dcterms:created>
  <dcterms:modified xsi:type="dcterms:W3CDTF">2024-10-08T10:57:57Z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A4BB6D0D6391638640016770570544</vt:lpwstr>
  </property>
</Properties>
</file>